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80" windowHeight="12915" activeTab="0"/>
  </bookViews>
  <sheets>
    <sheet name="Version du 23-02-2016" sheetId="1" r:id="rId1"/>
  </sheets>
  <definedNames>
    <definedName name="_xlnm.Print_Area" localSheetId="0">'Version du 23-02-2016'!$A$1:$AQ$50</definedName>
  </definedNames>
  <calcPr fullCalcOnLoad="1"/>
</workbook>
</file>

<file path=xl/sharedStrings.xml><?xml version="1.0" encoding="utf-8"?>
<sst xmlns="http://schemas.openxmlformats.org/spreadsheetml/2006/main" count="74" uniqueCount="70">
  <si>
    <t>nom  des taches</t>
  </si>
  <si>
    <t>durée</t>
  </si>
  <si>
    <t>début</t>
  </si>
  <si>
    <t>fin</t>
  </si>
  <si>
    <t>Dépôt du dossier par le demandeur</t>
  </si>
  <si>
    <t>Saisine du Tribunal Administratif (TA)</t>
  </si>
  <si>
    <t>Saisine des conseils municipaux</t>
  </si>
  <si>
    <t>FIN DE L’INSTRUCTION</t>
  </si>
  <si>
    <t>BILAN :</t>
  </si>
  <si>
    <t>LEGENDE :</t>
  </si>
  <si>
    <t>délais antérieurs à la date du jour</t>
  </si>
  <si>
    <t>délais postérieurs à la date du jour</t>
  </si>
  <si>
    <t>pas de délais réglementaires (délais estimés)</t>
  </si>
  <si>
    <t>délais réglementaires incompressibles</t>
  </si>
  <si>
    <t>délais réglementaires maximum</t>
  </si>
  <si>
    <t>délais défini selon la calendrier du CODERST</t>
  </si>
  <si>
    <t>INFORMATIONS :</t>
  </si>
  <si>
    <t>date de dépôt estimé du dossier :</t>
  </si>
  <si>
    <t>date estimé de prise de l'AP statuant sur la demande :</t>
  </si>
  <si>
    <t>préfecture d'Ille-et-Vilaine</t>
  </si>
  <si>
    <t>***</t>
  </si>
  <si>
    <t>cases pouvant être actualisées</t>
  </si>
  <si>
    <t>RAPPEL :</t>
  </si>
  <si>
    <t>Avis sur la complétude du dossier</t>
  </si>
  <si>
    <t>Si demande de compléments suspension du délai des 30 jours</t>
  </si>
  <si>
    <t>Reprise du délais des 30 jours</t>
  </si>
  <si>
    <t>Dossier déclaré complet</t>
  </si>
  <si>
    <t>Saisine des services sur la régularité du dossier</t>
  </si>
  <si>
    <t>Avis des services sur la régularité du dossier</t>
  </si>
  <si>
    <t>Si demande de compléments suspension du délai des 120 jours</t>
  </si>
  <si>
    <t>Reprise du délais des 120 jours</t>
  </si>
  <si>
    <t>réception des exemplaires supplémentaires</t>
  </si>
  <si>
    <t>Désignation du Commissaire Enquêteur (CE)</t>
  </si>
  <si>
    <t>CONSULTATIONS ET ENQUETE PUBLIQUE</t>
  </si>
  <si>
    <t>Enquête Publique</t>
  </si>
  <si>
    <t>Réception du rapport du CE par le Préfet et le TA</t>
  </si>
  <si>
    <t>Le présent document n’a qu’une valeur informative et indicative. Il ne peut en aucun cas être opposable à l’administration.</t>
  </si>
  <si>
    <r>
      <t xml:space="preserve">SIMULATION DES DELAIS D'INSTRUCTION - ICPE SOUMISE A </t>
    </r>
    <r>
      <rPr>
        <b/>
        <sz val="16"/>
        <color indexed="51"/>
        <rFont val="Verdana"/>
        <family val="2"/>
      </rPr>
      <t>AUTORISATION UNIQUE</t>
    </r>
  </si>
  <si>
    <t>EXAMEN PREALABLE - COMPLETUDE</t>
  </si>
  <si>
    <t>EXAMEN PREALABLE - REGULARITE</t>
  </si>
  <si>
    <t>Délivrance d'un accusé de dépôt du dossier et examen de la complétude</t>
  </si>
  <si>
    <t>Décret du 2 mai 2014</t>
  </si>
  <si>
    <t xml:space="preserve">art. 4 </t>
  </si>
  <si>
    <t xml:space="preserve">art. 11 </t>
  </si>
  <si>
    <t>art. 10</t>
  </si>
  <si>
    <t xml:space="preserve">art. 13 </t>
  </si>
  <si>
    <t>Information au pétitionnaire sur son dossier déclaré complet</t>
  </si>
  <si>
    <t>(si nécessaire) Saisine de CNPN ; ABF ; Ministère de la Défense ; DGAC</t>
  </si>
  <si>
    <t xml:space="preserve">art. 10 </t>
  </si>
  <si>
    <t>Avis des services (ci-dessus) sur la régularité du dossier</t>
  </si>
  <si>
    <t>Dossier recevable</t>
  </si>
  <si>
    <t>information au pétitionnaire sur la complétude et la régularité du dossier, communication de l'avis AE et demande de transmission des exemplaires supplémentaires nécessaires à l'instruction du dossier</t>
  </si>
  <si>
    <t>art. 13</t>
  </si>
  <si>
    <t xml:space="preserve">art. 14 </t>
  </si>
  <si>
    <t>Prise de l'arrêté préfectoral fixant la date d'ouverture de l'Enquête Publique (EP)</t>
  </si>
  <si>
    <t>Notification au pétitionnaire de l'AP d'EP</t>
  </si>
  <si>
    <t>art. 146</t>
  </si>
  <si>
    <t xml:space="preserve">art. 17 </t>
  </si>
  <si>
    <t>(si nécessaire) Saisine de services supplémentaires au titre du code de l'energie</t>
  </si>
  <si>
    <t>Réception des avis et transmission au service instructeur</t>
  </si>
  <si>
    <t>R512-20 du CE</t>
  </si>
  <si>
    <t>R132-5 du CE</t>
  </si>
  <si>
    <t>R123-19 du CE</t>
  </si>
  <si>
    <t>Rapport du service instructeur</t>
  </si>
  <si>
    <t>R512-25 du CE</t>
  </si>
  <si>
    <t>Examen en CODERST/CDNPS (facultatif)</t>
  </si>
  <si>
    <t>AP statuant sur la demande (autoridation ou refus)</t>
  </si>
  <si>
    <t>Délai prorogeable avec accord du demandeur</t>
  </si>
  <si>
    <t xml:space="preserve">art. 20 </t>
  </si>
  <si>
    <t>durée entrele dépôt du dossier et l'AP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</si>
</sst>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[$-40C]mmmm\-yy;@"/>
    <numFmt numFmtId="167" formatCode="[$-40C]mmmmm;@"/>
    <numFmt numFmtId="168" formatCode="[$-40C]mmm;@"/>
    <numFmt numFmtId="169" formatCode="dd"/>
    <numFmt numFmtId="170" formatCode="[$-40C]ddd"/>
    <numFmt numFmtId="171" formatCode="[$-40C]mmm\-yy;@"/>
  </numFmts>
  <fonts count="18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color indexed="9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Verdana"/>
      <family val="2"/>
    </font>
    <font>
      <b/>
      <sz val="9"/>
      <color indexed="52"/>
      <name val="Verdana"/>
      <family val="2"/>
    </font>
    <font>
      <b/>
      <sz val="16"/>
      <color indexed="51"/>
      <name val="Verdana"/>
      <family val="2"/>
    </font>
    <font>
      <b/>
      <sz val="9"/>
      <color indexed="8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ck"/>
      <top>
        <color indexed="63"/>
      </top>
      <bottom style="thin">
        <color indexed="55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ck"/>
      <top style="thin">
        <color indexed="55"/>
      </top>
      <bottom style="thin">
        <color indexed="55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 style="thick"/>
      <top style="thin">
        <color indexed="55"/>
      </top>
      <bottom style="thin"/>
    </border>
    <border>
      <left style="thick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4" fontId="6" fillId="0" borderId="6" xfId="0" applyNumberFormat="1" applyFont="1" applyFill="1" applyBorder="1" applyAlignment="1" applyProtection="1">
      <alignment/>
      <protection hidden="1"/>
    </xf>
    <xf numFmtId="171" fontId="3" fillId="2" borderId="0" xfId="0" applyNumberFormat="1" applyFont="1" applyFill="1" applyBorder="1" applyAlignment="1" applyProtection="1">
      <alignment horizontal="center" textRotation="90"/>
      <protection hidden="1"/>
    </xf>
    <xf numFmtId="171" fontId="3" fillId="2" borderId="5" xfId="0" applyNumberFormat="1" applyFont="1" applyFill="1" applyBorder="1" applyAlignment="1" applyProtection="1">
      <alignment horizontal="center" textRotation="90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70" fontId="3" fillId="2" borderId="0" xfId="0" applyNumberFormat="1" applyFont="1" applyFill="1" applyBorder="1" applyAlignment="1" applyProtection="1">
      <alignment horizontal="center"/>
      <protection hidden="1"/>
    </xf>
    <xf numFmtId="170" fontId="3" fillId="2" borderId="5" xfId="0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8" xfId="0" applyFont="1" applyFill="1" applyBorder="1" applyAlignment="1" applyProtection="1">
      <alignment horizontal="left" wrapText="1" shrinkToFit="1"/>
      <protection hidden="1"/>
    </xf>
    <xf numFmtId="0" fontId="4" fillId="2" borderId="8" xfId="0" applyFont="1" applyFill="1" applyBorder="1" applyAlignment="1" applyProtection="1">
      <alignment/>
      <protection hidden="1"/>
    </xf>
    <xf numFmtId="0" fontId="4" fillId="2" borderId="8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 applyProtection="1">
      <alignment wrapText="1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165" fontId="3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wrapText="1"/>
      <protection hidden="1"/>
    </xf>
    <xf numFmtId="0" fontId="5" fillId="3" borderId="17" xfId="0" applyFont="1" applyFill="1" applyBorder="1" applyAlignment="1" applyProtection="1">
      <alignment wrapText="1"/>
      <protection hidden="1"/>
    </xf>
    <xf numFmtId="0" fontId="3" fillId="3" borderId="17" xfId="0" applyFont="1" applyFill="1" applyBorder="1" applyAlignment="1" applyProtection="1">
      <alignment horizontal="center"/>
      <protection hidden="1"/>
    </xf>
    <xf numFmtId="165" fontId="3" fillId="3" borderId="17" xfId="0" applyNumberFormat="1" applyFont="1" applyFill="1" applyBorder="1" applyAlignment="1" applyProtection="1">
      <alignment horizontal="center"/>
      <protection hidden="1"/>
    </xf>
    <xf numFmtId="165" fontId="3" fillId="3" borderId="18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wrapText="1"/>
      <protection hidden="1"/>
    </xf>
    <xf numFmtId="0" fontId="3" fillId="0" borderId="17" xfId="0" applyFont="1" applyFill="1" applyBorder="1" applyAlignment="1" applyProtection="1">
      <alignment wrapText="1"/>
      <protection hidden="1"/>
    </xf>
    <xf numFmtId="165" fontId="3" fillId="0" borderId="17" xfId="0" applyNumberFormat="1" applyFont="1" applyFill="1" applyBorder="1" applyAlignment="1" applyProtection="1">
      <alignment horizontal="center"/>
      <protection hidden="1"/>
    </xf>
    <xf numFmtId="165" fontId="3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14" fillId="0" borderId="17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wrapText="1"/>
      <protection hidden="1"/>
    </xf>
    <xf numFmtId="0" fontId="3" fillId="4" borderId="17" xfId="0" applyFont="1" applyFill="1" applyBorder="1" applyAlignment="1" applyProtection="1">
      <alignment wrapText="1"/>
      <protection hidden="1"/>
    </xf>
    <xf numFmtId="165" fontId="3" fillId="4" borderId="17" xfId="0" applyNumberFormat="1" applyFont="1" applyFill="1" applyBorder="1" applyAlignment="1" applyProtection="1">
      <alignment horizontal="center"/>
      <protection hidden="1"/>
    </xf>
    <xf numFmtId="165" fontId="3" fillId="4" borderId="18" xfId="0" applyNumberFormat="1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wrapText="1"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wrapText="1"/>
      <protection hidden="1"/>
    </xf>
    <xf numFmtId="0" fontId="5" fillId="5" borderId="17" xfId="0" applyFont="1" applyFill="1" applyBorder="1" applyAlignment="1" applyProtection="1">
      <alignment wrapText="1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165" fontId="3" fillId="5" borderId="17" xfId="0" applyNumberFormat="1" applyFont="1" applyFill="1" applyBorder="1" applyAlignment="1" applyProtection="1">
      <alignment horizontal="center"/>
      <protection hidden="1"/>
    </xf>
    <xf numFmtId="165" fontId="3" fillId="6" borderId="18" xfId="0" applyNumberFormat="1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3" fillId="7" borderId="17" xfId="0" applyFont="1" applyFill="1" applyBorder="1" applyAlignment="1" applyProtection="1">
      <alignment horizontal="center"/>
      <protection hidden="1"/>
    </xf>
    <xf numFmtId="0" fontId="3" fillId="8" borderId="16" xfId="0" applyFont="1" applyFill="1" applyBorder="1" applyAlignment="1" applyProtection="1">
      <alignment horizontal="center"/>
      <protection hidden="1"/>
    </xf>
    <xf numFmtId="0" fontId="2" fillId="8" borderId="17" xfId="0" applyFont="1" applyFill="1" applyBorder="1" applyAlignment="1" applyProtection="1">
      <alignment wrapText="1"/>
      <protection hidden="1"/>
    </xf>
    <xf numFmtId="0" fontId="5" fillId="8" borderId="17" xfId="0" applyFont="1" applyFill="1" applyBorder="1" applyAlignment="1" applyProtection="1">
      <alignment wrapText="1"/>
      <protection hidden="1"/>
    </xf>
    <xf numFmtId="0" fontId="3" fillId="8" borderId="17" xfId="0" applyFont="1" applyFill="1" applyBorder="1" applyAlignment="1" applyProtection="1">
      <alignment horizontal="center"/>
      <protection hidden="1"/>
    </xf>
    <xf numFmtId="165" fontId="3" fillId="8" borderId="17" xfId="0" applyNumberFormat="1" applyFont="1" applyFill="1" applyBorder="1" applyAlignment="1" applyProtection="1">
      <alignment horizontal="center"/>
      <protection hidden="1"/>
    </xf>
    <xf numFmtId="165" fontId="3" fillId="8" borderId="18" xfId="0" applyNumberFormat="1" applyFont="1" applyFill="1" applyBorder="1" applyAlignment="1" applyProtection="1">
      <alignment horizontal="center"/>
      <protection hidden="1"/>
    </xf>
    <xf numFmtId="0" fontId="3" fillId="9" borderId="17" xfId="0" applyFont="1" applyFill="1" applyBorder="1" applyAlignment="1" applyProtection="1">
      <alignment wrapText="1"/>
      <protection hidden="1"/>
    </xf>
    <xf numFmtId="0" fontId="5" fillId="10" borderId="16" xfId="0" applyFont="1" applyFill="1" applyBorder="1" applyAlignment="1" applyProtection="1">
      <alignment horizontal="center"/>
      <protection hidden="1"/>
    </xf>
    <xf numFmtId="0" fontId="8" fillId="10" borderId="17" xfId="0" applyFont="1" applyFill="1" applyBorder="1" applyAlignment="1" applyProtection="1">
      <alignment wrapText="1"/>
      <protection hidden="1"/>
    </xf>
    <xf numFmtId="0" fontId="5" fillId="10" borderId="17" xfId="0" applyFont="1" applyFill="1" applyBorder="1" applyAlignment="1" applyProtection="1">
      <alignment wrapText="1"/>
      <protection hidden="1"/>
    </xf>
    <xf numFmtId="0" fontId="5" fillId="10" borderId="17" xfId="0" applyFont="1" applyFill="1" applyBorder="1" applyAlignment="1" applyProtection="1">
      <alignment horizontal="center"/>
      <protection hidden="1"/>
    </xf>
    <xf numFmtId="165" fontId="5" fillId="10" borderId="17" xfId="0" applyNumberFormat="1" applyFont="1" applyFill="1" applyBorder="1" applyAlignment="1" applyProtection="1">
      <alignment horizontal="center"/>
      <protection hidden="1"/>
    </xf>
    <xf numFmtId="165" fontId="3" fillId="10" borderId="18" xfId="0" applyNumberFormat="1" applyFont="1" applyFill="1" applyBorder="1" applyAlignment="1" applyProtection="1">
      <alignment horizontal="center"/>
      <protection hidden="1"/>
    </xf>
    <xf numFmtId="0" fontId="3" fillId="9" borderId="17" xfId="0" applyFont="1" applyFill="1" applyBorder="1" applyAlignment="1" applyProtection="1">
      <alignment horizontal="center"/>
      <protection hidden="1"/>
    </xf>
    <xf numFmtId="0" fontId="15" fillId="11" borderId="17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wrapText="1"/>
      <protection hidden="1"/>
    </xf>
    <xf numFmtId="0" fontId="3" fillId="9" borderId="23" xfId="0" applyFont="1" applyFill="1" applyBorder="1" applyAlignment="1" applyProtection="1">
      <alignment wrapText="1"/>
      <protection hidden="1"/>
    </xf>
    <xf numFmtId="165" fontId="3" fillId="0" borderId="23" xfId="0" applyNumberFormat="1" applyFont="1" applyFill="1" applyBorder="1" applyAlignment="1" applyProtection="1">
      <alignment horizontal="center"/>
      <protection hidden="1"/>
    </xf>
    <xf numFmtId="165" fontId="3" fillId="0" borderId="24" xfId="0" applyNumberFormat="1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3" fillId="0" borderId="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2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0" borderId="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12" borderId="0" xfId="0" applyFont="1" applyFill="1" applyBorder="1" applyAlignment="1" applyProtection="1">
      <alignment/>
      <protection hidden="1"/>
    </xf>
    <xf numFmtId="0" fontId="3" fillId="13" borderId="4" xfId="0" applyFont="1" applyFill="1" applyBorder="1" applyAlignment="1" applyProtection="1">
      <alignment/>
      <protection hidden="1"/>
    </xf>
    <xf numFmtId="0" fontId="3" fillId="13" borderId="0" xfId="0" applyFont="1" applyFill="1" applyBorder="1" applyAlignment="1" applyProtection="1">
      <alignment/>
      <protection hidden="1"/>
    </xf>
    <xf numFmtId="0" fontId="3" fillId="14" borderId="0" xfId="0" applyFont="1" applyFill="1" applyBorder="1" applyAlignment="1" applyProtection="1">
      <alignment/>
      <protection hidden="1"/>
    </xf>
    <xf numFmtId="0" fontId="3" fillId="7" borderId="0" xfId="0" applyFont="1" applyFill="1" applyBorder="1" applyAlignment="1" applyProtection="1">
      <alignment/>
      <protection hidden="1"/>
    </xf>
    <xf numFmtId="0" fontId="3" fillId="9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7" fillId="13" borderId="28" xfId="0" applyFont="1" applyFill="1" applyBorder="1" applyAlignment="1" applyProtection="1">
      <alignment/>
      <protection hidden="1"/>
    </xf>
    <xf numFmtId="0" fontId="3" fillId="11" borderId="0" xfId="0" applyFont="1" applyFill="1" applyBorder="1" applyAlignment="1" applyProtection="1">
      <alignment/>
      <protection hidden="1"/>
    </xf>
    <xf numFmtId="0" fontId="0" fillId="13" borderId="0" xfId="0" applyFill="1" applyAlignment="1" applyProtection="1">
      <alignment/>
      <protection hidden="1"/>
    </xf>
    <xf numFmtId="0" fontId="3" fillId="0" borderId="29" xfId="0" applyFont="1" applyFill="1" applyBorder="1" applyAlignment="1" applyProtection="1">
      <alignment/>
      <protection hidden="1"/>
    </xf>
    <xf numFmtId="0" fontId="3" fillId="0" borderId="30" xfId="0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13" borderId="29" xfId="0" applyFill="1" applyBorder="1" applyAlignment="1" applyProtection="1">
      <alignment/>
      <protection hidden="1"/>
    </xf>
    <xf numFmtId="0" fontId="0" fillId="13" borderId="30" xfId="0" applyFill="1" applyBorder="1" applyAlignment="1" applyProtection="1">
      <alignment/>
      <protection hidden="1"/>
    </xf>
    <xf numFmtId="0" fontId="6" fillId="0" borderId="6" xfId="0" applyFont="1" applyFill="1" applyBorder="1" applyAlignment="1" applyProtection="1">
      <alignment horizontal="center"/>
      <protection locked="0"/>
    </xf>
    <xf numFmtId="165" fontId="4" fillId="13" borderId="11" xfId="0" applyNumberFormat="1" applyFont="1" applyFill="1" applyBorder="1" applyAlignment="1" applyProtection="1">
      <alignment horizontal="center"/>
      <protection locked="0"/>
    </xf>
    <xf numFmtId="0" fontId="4" fillId="7" borderId="17" xfId="0" applyFont="1" applyFill="1" applyBorder="1" applyAlignment="1" applyProtection="1">
      <alignment horizontal="center"/>
      <protection locked="0"/>
    </xf>
    <xf numFmtId="0" fontId="17" fillId="7" borderId="17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/>
      <protection locked="0"/>
    </xf>
    <xf numFmtId="0" fontId="4" fillId="14" borderId="17" xfId="0" applyFont="1" applyFill="1" applyBorder="1" applyAlignment="1" applyProtection="1">
      <alignment horizontal="center"/>
      <protection locked="0"/>
    </xf>
    <xf numFmtId="0" fontId="4" fillId="9" borderId="23" xfId="0" applyFont="1" applyFill="1" applyBorder="1" applyAlignment="1" applyProtection="1">
      <alignment horizontal="center"/>
      <protection locked="0"/>
    </xf>
    <xf numFmtId="0" fontId="11" fillId="10" borderId="32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3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1" fontId="3" fillId="0" borderId="5" xfId="0" applyNumberFormat="1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/>
      <protection hidden="1"/>
    </xf>
    <xf numFmtId="0" fontId="9" fillId="10" borderId="33" xfId="0" applyFon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165" fontId="3" fillId="0" borderId="2" xfId="0" applyNumberFormat="1" applyFont="1" applyFill="1" applyBorder="1" applyAlignment="1" applyProtection="1">
      <alignment horizontal="left"/>
      <protection hidden="1"/>
    </xf>
    <xf numFmtId="0" fontId="0" fillId="0" borderId="3" xfId="0" applyFont="1" applyFill="1" applyBorder="1" applyAlignment="1" applyProtection="1">
      <alignment horizontal="left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0" fillId="13" borderId="35" xfId="0" applyFill="1" applyBorder="1" applyAlignment="1" applyProtection="1">
      <alignment vertical="top" wrapText="1" shrinkToFit="1"/>
      <protection hidden="1"/>
    </xf>
    <xf numFmtId="0" fontId="0" fillId="0" borderId="35" xfId="0" applyBorder="1" applyAlignment="1" applyProtection="1">
      <alignment vertical="top" wrapText="1" shrinkToFit="1"/>
      <protection hidden="1"/>
    </xf>
    <xf numFmtId="0" fontId="0" fillId="0" borderId="36" xfId="0" applyBorder="1" applyAlignment="1" applyProtection="1">
      <alignment vertical="top" wrapText="1" shrinkToFit="1"/>
      <protection hidden="1"/>
    </xf>
    <xf numFmtId="0" fontId="0" fillId="0" borderId="30" xfId="0" applyBorder="1" applyAlignment="1" applyProtection="1">
      <alignment vertical="top" wrapText="1" shrinkToFit="1"/>
      <protection hidden="1"/>
    </xf>
    <xf numFmtId="0" fontId="0" fillId="0" borderId="31" xfId="0" applyBorder="1" applyAlignment="1" applyProtection="1">
      <alignment vertical="top" wrapText="1" shrinkToFit="1"/>
      <protection hidden="1"/>
    </xf>
    <xf numFmtId="0" fontId="0" fillId="10" borderId="19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/>
      <protection hidden="1"/>
    </xf>
    <xf numFmtId="0" fontId="3" fillId="13" borderId="2" xfId="0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4" fillId="13" borderId="1" xfId="0" applyFont="1" applyFill="1" applyBorder="1" applyAlignment="1" applyProtection="1">
      <alignment/>
      <protection hidden="1"/>
    </xf>
    <xf numFmtId="0" fontId="7" fillId="13" borderId="2" xfId="0" applyFont="1" applyFill="1" applyBorder="1" applyAlignment="1" applyProtection="1">
      <alignment/>
      <protection hidden="1"/>
    </xf>
    <xf numFmtId="0" fontId="4" fillId="13" borderId="38" xfId="0" applyFont="1" applyFill="1" applyBorder="1" applyAlignment="1" applyProtection="1">
      <alignment/>
      <protection hidden="1"/>
    </xf>
    <xf numFmtId="0" fontId="4" fillId="13" borderId="4" xfId="0" applyFont="1" applyFill="1" applyBorder="1" applyAlignment="1" applyProtection="1">
      <alignment/>
      <protection hidden="1"/>
    </xf>
    <xf numFmtId="165" fontId="4" fillId="0" borderId="17" xfId="0" applyNumberFormat="1" applyFont="1" applyFill="1" applyBorder="1" applyAlignment="1" applyProtection="1">
      <alignment horizontal="center"/>
      <protection hidden="1" locked="0"/>
    </xf>
    <xf numFmtId="165" fontId="4" fillId="0" borderId="18" xfId="0" applyNumberFormat="1" applyFont="1" applyFill="1" applyBorder="1" applyAlignment="1" applyProtection="1">
      <alignment horizontal="center"/>
      <protection hidden="1" locked="0"/>
    </xf>
    <xf numFmtId="0" fontId="14" fillId="4" borderId="17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border>
        <left style="thin">
          <color rgb="FFFF0000"/>
        </left>
        <right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ill>
        <patternFill>
          <bgColor rgb="FFCC99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38100</xdr:rowOff>
    </xdr:from>
    <xdr:to>
      <xdr:col>2</xdr:col>
      <xdr:colOff>3114675</xdr:colOff>
      <xdr:row>3</xdr:row>
      <xdr:rowOff>409575</xdr:rowOff>
    </xdr:to>
    <xdr:sp>
      <xdr:nvSpPr>
        <xdr:cNvPr id="1" name="AutoShape 3"/>
        <xdr:cNvSpPr>
          <a:spLocks/>
        </xdr:cNvSpPr>
      </xdr:nvSpPr>
      <xdr:spPr>
        <a:xfrm>
          <a:off x="1619250" y="1209675"/>
          <a:ext cx="2667000" cy="371475"/>
        </a:xfrm>
        <a:prstGeom prst="borderCallout2">
          <a:avLst>
            <a:gd name="adj1" fmla="val 90356"/>
            <a:gd name="adj2" fmla="val 116666"/>
            <a:gd name="adj3" fmla="val 70000"/>
            <a:gd name="adj4" fmla="val -19231"/>
            <a:gd name="adj5" fmla="val 52856"/>
            <a:gd name="adj6" fmla="val -19231"/>
            <a:gd name="adj7" fmla="val 20356"/>
            <a:gd name="adj8" fmla="val -37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Veuillez indiquer dans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case jaune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date estimée du dépôt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du dossier en préfecture</a:t>
          </a:r>
        </a:p>
      </xdr:txBody>
    </xdr:sp>
    <xdr:clientData/>
  </xdr:twoCellAnchor>
  <xdr:twoCellAnchor editAs="oneCell">
    <xdr:from>
      <xdr:col>2</xdr:col>
      <xdr:colOff>676275</xdr:colOff>
      <xdr:row>0</xdr:row>
      <xdr:rowOff>38100</xdr:rowOff>
    </xdr:from>
    <xdr:to>
      <xdr:col>2</xdr:col>
      <xdr:colOff>1762125</xdr:colOff>
      <xdr:row>0</xdr:row>
      <xdr:rowOff>685800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3810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</xdr:row>
      <xdr:rowOff>95250</xdr:rowOff>
    </xdr:from>
    <xdr:to>
      <xdr:col>5</xdr:col>
      <xdr:colOff>400050</xdr:colOff>
      <xdr:row>2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4943475" y="942975"/>
          <a:ext cx="1304925" cy="180975"/>
        </a:xfrm>
        <a:prstGeom prst="borderCallout2">
          <a:avLst>
            <a:gd name="adj1" fmla="val 71430"/>
            <a:gd name="adj2" fmla="val -7893"/>
            <a:gd name="adj3" fmla="val 63490"/>
            <a:gd name="adj4" fmla="val 13157"/>
            <a:gd name="adj5" fmla="val 56347"/>
            <a:gd name="adj6" fmla="val 13157"/>
            <a:gd name="adj7" fmla="val -157935"/>
            <a:gd name="adj8" fmla="val 2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Barre de défilement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R51"/>
  <sheetViews>
    <sheetView showGridLines="0" tabSelected="1" zoomScale="70" zoomScaleNormal="70" workbookViewId="0" topLeftCell="A1">
      <pane ySplit="6" topLeftCell="BM7" activePane="bottomLeft" state="frozen"/>
      <selection pane="topLeft" activeCell="A1" sqref="A1"/>
      <selection pane="bottomLeft" activeCell="D38" sqref="D38"/>
    </sheetView>
  </sheetViews>
  <sheetFormatPr defaultColWidth="11.421875" defaultRowHeight="12.75"/>
  <cols>
    <col min="1" max="1" width="3.421875" style="0" customWidth="1"/>
    <col min="2" max="2" width="14.140625" style="0" customWidth="1"/>
    <col min="3" max="3" width="52.421875" style="0" customWidth="1"/>
    <col min="4" max="4" width="5.8515625" style="0" customWidth="1"/>
    <col min="5" max="5" width="11.8515625" style="0" bestFit="1" customWidth="1"/>
    <col min="6" max="6" width="11.28125" style="0" bestFit="1" customWidth="1"/>
    <col min="7" max="8" width="4.421875" style="0" bestFit="1" customWidth="1"/>
    <col min="9" max="9" width="4.8515625" style="0" bestFit="1" customWidth="1"/>
    <col min="10" max="11" width="4.421875" style="0" bestFit="1" customWidth="1"/>
    <col min="12" max="13" width="4.57421875" style="0" bestFit="1" customWidth="1"/>
    <col min="14" max="15" width="4.421875" style="0" bestFit="1" customWidth="1"/>
    <col min="16" max="16" width="4.8515625" style="0" bestFit="1" customWidth="1"/>
    <col min="17" max="18" width="4.421875" style="0" bestFit="1" customWidth="1"/>
    <col min="19" max="20" width="4.57421875" style="0" bestFit="1" customWidth="1"/>
    <col min="21" max="22" width="4.421875" style="0" bestFit="1" customWidth="1"/>
    <col min="23" max="23" width="4.8515625" style="0" bestFit="1" customWidth="1"/>
    <col min="24" max="25" width="4.421875" style="0" bestFit="1" customWidth="1"/>
    <col min="26" max="27" width="4.57421875" style="0" bestFit="1" customWidth="1"/>
    <col min="28" max="29" width="4.421875" style="0" bestFit="1" customWidth="1"/>
    <col min="30" max="30" width="4.8515625" style="0" bestFit="1" customWidth="1"/>
    <col min="31" max="32" width="4.421875" style="0" bestFit="1" customWidth="1"/>
    <col min="33" max="34" width="4.57421875" style="0" bestFit="1" customWidth="1"/>
    <col min="35" max="36" width="4.421875" style="0" bestFit="1" customWidth="1"/>
    <col min="37" max="37" width="4.8515625" style="0" bestFit="1" customWidth="1"/>
    <col min="38" max="39" width="4.421875" style="0" bestFit="1" customWidth="1"/>
    <col min="40" max="41" width="4.57421875" style="0" bestFit="1" customWidth="1"/>
    <col min="42" max="42" width="4.421875" style="0" bestFit="1" customWidth="1"/>
    <col min="43" max="43" width="3.421875" style="0" customWidth="1"/>
  </cols>
  <sheetData>
    <row r="1" spans="1:44" ht="66.75" customHeight="1" thickBot="1">
      <c r="A1" s="125" t="s">
        <v>19</v>
      </c>
      <c r="B1" s="126"/>
      <c r="C1" s="126"/>
      <c r="D1" s="134" t="s">
        <v>37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6"/>
      <c r="AQ1" s="1"/>
      <c r="AR1" s="1"/>
    </row>
    <row r="2" spans="1:4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1"/>
      <c r="AR2" s="1"/>
    </row>
    <row r="3" spans="1:44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  <c r="AQ3" s="1"/>
      <c r="AR3" s="1"/>
    </row>
    <row r="4" spans="1:44" ht="44.25">
      <c r="A4" s="5"/>
      <c r="B4" s="6"/>
      <c r="C4" s="6"/>
      <c r="D4" s="6"/>
      <c r="E4" s="6"/>
      <c r="F4" s="9">
        <f ca="1">TODAY()</f>
        <v>42426</v>
      </c>
      <c r="G4" s="10">
        <f>E7+F5</f>
        <v>42423</v>
      </c>
      <c r="H4" s="10">
        <f>G4+1</f>
        <v>42424</v>
      </c>
      <c r="I4" s="10">
        <f aca="true" t="shared" si="0" ref="I4:AP4">H4+1</f>
        <v>42425</v>
      </c>
      <c r="J4" s="10">
        <f t="shared" si="0"/>
        <v>42426</v>
      </c>
      <c r="K4" s="10">
        <f t="shared" si="0"/>
        <v>42427</v>
      </c>
      <c r="L4" s="10">
        <f t="shared" si="0"/>
        <v>42428</v>
      </c>
      <c r="M4" s="10">
        <f t="shared" si="0"/>
        <v>42429</v>
      </c>
      <c r="N4" s="10">
        <f t="shared" si="0"/>
        <v>42430</v>
      </c>
      <c r="O4" s="10">
        <f t="shared" si="0"/>
        <v>42431</v>
      </c>
      <c r="P4" s="10">
        <f t="shared" si="0"/>
        <v>42432</v>
      </c>
      <c r="Q4" s="10">
        <f t="shared" si="0"/>
        <v>42433</v>
      </c>
      <c r="R4" s="10">
        <f t="shared" si="0"/>
        <v>42434</v>
      </c>
      <c r="S4" s="10">
        <f t="shared" si="0"/>
        <v>42435</v>
      </c>
      <c r="T4" s="10">
        <f t="shared" si="0"/>
        <v>42436</v>
      </c>
      <c r="U4" s="10">
        <f t="shared" si="0"/>
        <v>42437</v>
      </c>
      <c r="V4" s="10">
        <f t="shared" si="0"/>
        <v>42438</v>
      </c>
      <c r="W4" s="10">
        <f t="shared" si="0"/>
        <v>42439</v>
      </c>
      <c r="X4" s="10">
        <f t="shared" si="0"/>
        <v>42440</v>
      </c>
      <c r="Y4" s="10">
        <f t="shared" si="0"/>
        <v>42441</v>
      </c>
      <c r="Z4" s="10">
        <f t="shared" si="0"/>
        <v>42442</v>
      </c>
      <c r="AA4" s="10">
        <f t="shared" si="0"/>
        <v>42443</v>
      </c>
      <c r="AB4" s="10">
        <f t="shared" si="0"/>
        <v>42444</v>
      </c>
      <c r="AC4" s="10">
        <f t="shared" si="0"/>
        <v>42445</v>
      </c>
      <c r="AD4" s="10">
        <f t="shared" si="0"/>
        <v>42446</v>
      </c>
      <c r="AE4" s="10">
        <f t="shared" si="0"/>
        <v>42447</v>
      </c>
      <c r="AF4" s="10">
        <f t="shared" si="0"/>
        <v>42448</v>
      </c>
      <c r="AG4" s="10">
        <f t="shared" si="0"/>
        <v>42449</v>
      </c>
      <c r="AH4" s="10">
        <f t="shared" si="0"/>
        <v>42450</v>
      </c>
      <c r="AI4" s="10">
        <f t="shared" si="0"/>
        <v>42451</v>
      </c>
      <c r="AJ4" s="10">
        <f t="shared" si="0"/>
        <v>42452</v>
      </c>
      <c r="AK4" s="10">
        <f t="shared" si="0"/>
        <v>42453</v>
      </c>
      <c r="AL4" s="10">
        <f t="shared" si="0"/>
        <v>42454</v>
      </c>
      <c r="AM4" s="10">
        <f t="shared" si="0"/>
        <v>42455</v>
      </c>
      <c r="AN4" s="10">
        <f t="shared" si="0"/>
        <v>42456</v>
      </c>
      <c r="AO4" s="10">
        <f t="shared" si="0"/>
        <v>42457</v>
      </c>
      <c r="AP4" s="11">
        <f t="shared" si="0"/>
        <v>42458</v>
      </c>
      <c r="AQ4" s="1"/>
      <c r="AR4" s="1"/>
    </row>
    <row r="5" spans="1:44" ht="12.75">
      <c r="A5" s="12"/>
      <c r="B5" s="13"/>
      <c r="C5" s="13"/>
      <c r="D5" s="14"/>
      <c r="E5" s="15"/>
      <c r="F5" s="117">
        <v>0</v>
      </c>
      <c r="G5" s="16" t="str">
        <f aca="true" t="shared" si="1" ref="G5:L5">TEXT(G4,"jjj")</f>
        <v>mar</v>
      </c>
      <c r="H5" s="16" t="str">
        <f t="shared" si="1"/>
        <v>mer</v>
      </c>
      <c r="I5" s="16" t="str">
        <f t="shared" si="1"/>
        <v>jeu</v>
      </c>
      <c r="J5" s="16" t="str">
        <f t="shared" si="1"/>
        <v>ven</v>
      </c>
      <c r="K5" s="16" t="str">
        <f t="shared" si="1"/>
        <v>sam</v>
      </c>
      <c r="L5" s="16" t="str">
        <f t="shared" si="1"/>
        <v>dim</v>
      </c>
      <c r="M5" s="16" t="str">
        <f aca="true" t="shared" si="2" ref="M5:AG5">TEXT(M4,"jjj")</f>
        <v>lun</v>
      </c>
      <c r="N5" s="16" t="str">
        <f t="shared" si="2"/>
        <v>mar</v>
      </c>
      <c r="O5" s="16" t="str">
        <f t="shared" si="2"/>
        <v>mer</v>
      </c>
      <c r="P5" s="16" t="str">
        <f t="shared" si="2"/>
        <v>jeu</v>
      </c>
      <c r="Q5" s="16" t="str">
        <f t="shared" si="2"/>
        <v>ven</v>
      </c>
      <c r="R5" s="16" t="str">
        <f t="shared" si="2"/>
        <v>sam</v>
      </c>
      <c r="S5" s="16" t="str">
        <f t="shared" si="2"/>
        <v>dim</v>
      </c>
      <c r="T5" s="16" t="str">
        <f t="shared" si="2"/>
        <v>lun</v>
      </c>
      <c r="U5" s="16" t="str">
        <f t="shared" si="2"/>
        <v>mar</v>
      </c>
      <c r="V5" s="16" t="str">
        <f t="shared" si="2"/>
        <v>mer</v>
      </c>
      <c r="W5" s="16" t="str">
        <f t="shared" si="2"/>
        <v>jeu</v>
      </c>
      <c r="X5" s="16" t="str">
        <f t="shared" si="2"/>
        <v>ven</v>
      </c>
      <c r="Y5" s="16" t="str">
        <f t="shared" si="2"/>
        <v>sam</v>
      </c>
      <c r="Z5" s="16" t="str">
        <f t="shared" si="2"/>
        <v>dim</v>
      </c>
      <c r="AA5" s="16" t="str">
        <f t="shared" si="2"/>
        <v>lun</v>
      </c>
      <c r="AB5" s="16" t="str">
        <f t="shared" si="2"/>
        <v>mar</v>
      </c>
      <c r="AC5" s="16" t="str">
        <f t="shared" si="2"/>
        <v>mer</v>
      </c>
      <c r="AD5" s="16" t="str">
        <f t="shared" si="2"/>
        <v>jeu</v>
      </c>
      <c r="AE5" s="16" t="str">
        <f t="shared" si="2"/>
        <v>ven</v>
      </c>
      <c r="AF5" s="16" t="str">
        <f t="shared" si="2"/>
        <v>sam</v>
      </c>
      <c r="AG5" s="16" t="str">
        <f t="shared" si="2"/>
        <v>dim</v>
      </c>
      <c r="AH5" s="16" t="str">
        <f aca="true" t="shared" si="3" ref="AH5:AP5">TEXT(AH4,"jjj")</f>
        <v>lun</v>
      </c>
      <c r="AI5" s="16" t="str">
        <f t="shared" si="3"/>
        <v>mar</v>
      </c>
      <c r="AJ5" s="16" t="str">
        <f t="shared" si="3"/>
        <v>mer</v>
      </c>
      <c r="AK5" s="16" t="str">
        <f t="shared" si="3"/>
        <v>jeu</v>
      </c>
      <c r="AL5" s="16" t="str">
        <f t="shared" si="3"/>
        <v>ven</v>
      </c>
      <c r="AM5" s="16" t="str">
        <f t="shared" si="3"/>
        <v>sam</v>
      </c>
      <c r="AN5" s="16" t="str">
        <f t="shared" si="3"/>
        <v>dim</v>
      </c>
      <c r="AO5" s="16" t="str">
        <f t="shared" si="3"/>
        <v>lun</v>
      </c>
      <c r="AP5" s="17" t="str">
        <f t="shared" si="3"/>
        <v>mar</v>
      </c>
      <c r="AQ5" s="1"/>
      <c r="AR5" s="1"/>
    </row>
    <row r="6" spans="1:44" ht="23.25" customHeight="1">
      <c r="A6" s="18"/>
      <c r="B6" s="19" t="s">
        <v>41</v>
      </c>
      <c r="C6" s="20" t="s">
        <v>0</v>
      </c>
      <c r="D6" s="21" t="s">
        <v>1</v>
      </c>
      <c r="E6" s="21" t="s">
        <v>2</v>
      </c>
      <c r="F6" s="22" t="s">
        <v>3</v>
      </c>
      <c r="G6" s="23">
        <f>DAY(G4)</f>
        <v>23</v>
      </c>
      <c r="H6" s="23">
        <f>DAY(H4)</f>
        <v>24</v>
      </c>
      <c r="I6" s="23">
        <f>DAY(I4)</f>
        <v>25</v>
      </c>
      <c r="J6" s="23">
        <f aca="true" t="shared" si="4" ref="J6:AP6">DAY(J4)</f>
        <v>26</v>
      </c>
      <c r="K6" s="23">
        <f t="shared" si="4"/>
        <v>27</v>
      </c>
      <c r="L6" s="23">
        <f t="shared" si="4"/>
        <v>28</v>
      </c>
      <c r="M6" s="23">
        <f t="shared" si="4"/>
        <v>29</v>
      </c>
      <c r="N6" s="23">
        <f t="shared" si="4"/>
        <v>1</v>
      </c>
      <c r="O6" s="23">
        <f t="shared" si="4"/>
        <v>2</v>
      </c>
      <c r="P6" s="23">
        <f t="shared" si="4"/>
        <v>3</v>
      </c>
      <c r="Q6" s="23">
        <f t="shared" si="4"/>
        <v>4</v>
      </c>
      <c r="R6" s="23">
        <f t="shared" si="4"/>
        <v>5</v>
      </c>
      <c r="S6" s="23">
        <f t="shared" si="4"/>
        <v>6</v>
      </c>
      <c r="T6" s="23">
        <f t="shared" si="4"/>
        <v>7</v>
      </c>
      <c r="U6" s="23">
        <f t="shared" si="4"/>
        <v>8</v>
      </c>
      <c r="V6" s="23">
        <f t="shared" si="4"/>
        <v>9</v>
      </c>
      <c r="W6" s="23">
        <f t="shared" si="4"/>
        <v>10</v>
      </c>
      <c r="X6" s="23">
        <f t="shared" si="4"/>
        <v>11</v>
      </c>
      <c r="Y6" s="23">
        <f t="shared" si="4"/>
        <v>12</v>
      </c>
      <c r="Z6" s="23">
        <f t="shared" si="4"/>
        <v>13</v>
      </c>
      <c r="AA6" s="23">
        <f t="shared" si="4"/>
        <v>14</v>
      </c>
      <c r="AB6" s="23">
        <f t="shared" si="4"/>
        <v>15</v>
      </c>
      <c r="AC6" s="23">
        <f t="shared" si="4"/>
        <v>16</v>
      </c>
      <c r="AD6" s="23">
        <f t="shared" si="4"/>
        <v>17</v>
      </c>
      <c r="AE6" s="23">
        <f t="shared" si="4"/>
        <v>18</v>
      </c>
      <c r="AF6" s="23">
        <f t="shared" si="4"/>
        <v>19</v>
      </c>
      <c r="AG6" s="23">
        <f t="shared" si="4"/>
        <v>20</v>
      </c>
      <c r="AH6" s="23">
        <f t="shared" si="4"/>
        <v>21</v>
      </c>
      <c r="AI6" s="23">
        <f t="shared" si="4"/>
        <v>22</v>
      </c>
      <c r="AJ6" s="23">
        <f t="shared" si="4"/>
        <v>23</v>
      </c>
      <c r="AK6" s="23">
        <f t="shared" si="4"/>
        <v>24</v>
      </c>
      <c r="AL6" s="23">
        <f t="shared" si="4"/>
        <v>25</v>
      </c>
      <c r="AM6" s="23">
        <f t="shared" si="4"/>
        <v>26</v>
      </c>
      <c r="AN6" s="23">
        <f t="shared" si="4"/>
        <v>27</v>
      </c>
      <c r="AO6" s="23">
        <f t="shared" si="4"/>
        <v>28</v>
      </c>
      <c r="AP6" s="24">
        <f t="shared" si="4"/>
        <v>29</v>
      </c>
      <c r="AQ6" s="1"/>
      <c r="AR6" s="1"/>
    </row>
    <row r="7" spans="1:44" ht="21" customHeight="1">
      <c r="A7" s="25">
        <v>0</v>
      </c>
      <c r="B7" s="26" t="s">
        <v>42</v>
      </c>
      <c r="C7" s="27" t="s">
        <v>4</v>
      </c>
      <c r="D7" s="28">
        <v>1</v>
      </c>
      <c r="E7" s="118">
        <v>42423</v>
      </c>
      <c r="F7" s="29">
        <f>IF(C7="","",IF($B$4="OUI",SERIE.JOUR.OUVRE(E7,IF(WEEKDAY(E7,2)&gt;=6,D7,D7-1)),E7+D7-1))</f>
        <v>42423</v>
      </c>
      <c r="G7" s="30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3"/>
      <c r="AQ7" s="1"/>
      <c r="AR7" s="1"/>
    </row>
    <row r="8" spans="1:44" ht="12.75">
      <c r="A8" s="34"/>
      <c r="B8" s="35"/>
      <c r="C8" s="36" t="s">
        <v>38</v>
      </c>
      <c r="D8" s="37"/>
      <c r="E8" s="38"/>
      <c r="F8" s="39"/>
      <c r="G8" s="150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9"/>
      <c r="AQ8" s="1"/>
      <c r="AR8" s="1"/>
    </row>
    <row r="9" spans="1:44" ht="23.25">
      <c r="A9" s="40">
        <v>1</v>
      </c>
      <c r="B9" s="41"/>
      <c r="C9" s="42" t="s">
        <v>40</v>
      </c>
      <c r="D9" s="28">
        <v>1</v>
      </c>
      <c r="E9" s="43">
        <f>F7</f>
        <v>42423</v>
      </c>
      <c r="F9" s="44">
        <f aca="true" t="shared" si="5" ref="F9:F40">IF(C9="","",IF($B$4="OUI",SERIE.JOUR.OUVRE(E9,IF(WEEKDAY(E9,2)&gt;=6,D9,D9-1)),E9+D9-1))</f>
        <v>42423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 s="1"/>
      <c r="AR9" s="1"/>
    </row>
    <row r="10" spans="1:44" ht="16.5" customHeight="1">
      <c r="A10" s="40">
        <v>3</v>
      </c>
      <c r="B10" s="26"/>
      <c r="C10" s="42" t="s">
        <v>23</v>
      </c>
      <c r="D10" s="49">
        <v>30</v>
      </c>
      <c r="E10" s="43">
        <f>F7</f>
        <v>42423</v>
      </c>
      <c r="F10" s="44">
        <f t="shared" si="5"/>
        <v>42452</v>
      </c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"/>
      <c r="AR10" s="1"/>
    </row>
    <row r="11" spans="1:44" ht="23.25">
      <c r="A11" s="50"/>
      <c r="B11" s="51" t="s">
        <v>43</v>
      </c>
      <c r="C11" s="52" t="s">
        <v>24</v>
      </c>
      <c r="D11" s="168">
        <v>1</v>
      </c>
      <c r="E11" s="53">
        <f>F10</f>
        <v>42452</v>
      </c>
      <c r="F11" s="54">
        <f t="shared" si="5"/>
        <v>42452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1"/>
      <c r="AR11" s="1"/>
    </row>
    <row r="12" spans="1:44" ht="13.5" customHeight="1">
      <c r="A12" s="50"/>
      <c r="B12" s="55"/>
      <c r="C12" s="52" t="s">
        <v>25</v>
      </c>
      <c r="D12" s="168">
        <v>1</v>
      </c>
      <c r="E12" s="53">
        <f>F11</f>
        <v>42452</v>
      </c>
      <c r="F12" s="54">
        <f t="shared" si="5"/>
        <v>42452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 s="1"/>
      <c r="AR12" s="1"/>
    </row>
    <row r="13" spans="1:44" ht="12.75">
      <c r="A13" s="40">
        <v>4</v>
      </c>
      <c r="B13" s="26" t="s">
        <v>44</v>
      </c>
      <c r="C13" s="42" t="s">
        <v>26</v>
      </c>
      <c r="D13" s="119">
        <v>30</v>
      </c>
      <c r="E13" s="43">
        <f>E10</f>
        <v>42423</v>
      </c>
      <c r="F13" s="44">
        <f t="shared" si="5"/>
        <v>42452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 s="1"/>
      <c r="AR13" s="1"/>
    </row>
    <row r="14" spans="1:44" ht="15" customHeight="1">
      <c r="A14" s="40">
        <v>5</v>
      </c>
      <c r="B14" s="26"/>
      <c r="C14" s="42" t="s">
        <v>46</v>
      </c>
      <c r="D14" s="56">
        <v>1</v>
      </c>
      <c r="E14" s="43">
        <f>F13</f>
        <v>42452</v>
      </c>
      <c r="F14" s="44">
        <f t="shared" si="5"/>
        <v>42452</v>
      </c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 s="1"/>
      <c r="AR14" s="1"/>
    </row>
    <row r="15" spans="1:44" ht="12.75">
      <c r="A15" s="57"/>
      <c r="B15" s="58"/>
      <c r="C15" s="59" t="s">
        <v>39</v>
      </c>
      <c r="D15" s="60"/>
      <c r="E15" s="61"/>
      <c r="F15" s="62"/>
      <c r="G15" s="151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9"/>
      <c r="AQ15" s="1"/>
      <c r="AR15" s="1"/>
    </row>
    <row r="16" spans="1:44" ht="12.75">
      <c r="A16" s="40">
        <v>5</v>
      </c>
      <c r="B16" s="41"/>
      <c r="C16" s="42" t="s">
        <v>27</v>
      </c>
      <c r="D16" s="56">
        <v>1</v>
      </c>
      <c r="E16" s="43">
        <f>F13</f>
        <v>42452</v>
      </c>
      <c r="F16" s="44">
        <f t="shared" si="5"/>
        <v>42452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 s="1"/>
      <c r="AR16" s="1"/>
    </row>
    <row r="17" spans="1:44" ht="12.75">
      <c r="A17" s="40">
        <v>6</v>
      </c>
      <c r="B17" s="26" t="s">
        <v>45</v>
      </c>
      <c r="C17" s="42" t="s">
        <v>28</v>
      </c>
      <c r="D17" s="63">
        <v>90</v>
      </c>
      <c r="E17" s="43">
        <f>F13</f>
        <v>42452</v>
      </c>
      <c r="F17" s="44">
        <f t="shared" si="5"/>
        <v>42541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1"/>
      <c r="AR17" s="1"/>
    </row>
    <row r="18" spans="1:44" ht="25.5" customHeight="1">
      <c r="A18" s="40">
        <v>7</v>
      </c>
      <c r="B18" s="26" t="s">
        <v>48</v>
      </c>
      <c r="C18" s="42" t="s">
        <v>47</v>
      </c>
      <c r="D18" s="56">
        <v>1</v>
      </c>
      <c r="E18" s="43">
        <f>F13</f>
        <v>42452</v>
      </c>
      <c r="F18" s="44">
        <f t="shared" si="5"/>
        <v>42452</v>
      </c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 s="1"/>
      <c r="AR18" s="1"/>
    </row>
    <row r="19" spans="1:44" ht="15" customHeight="1">
      <c r="A19" s="40">
        <v>8</v>
      </c>
      <c r="B19" s="41"/>
      <c r="C19" s="42" t="s">
        <v>49</v>
      </c>
      <c r="D19" s="64">
        <v>60</v>
      </c>
      <c r="E19" s="43">
        <f>F18</f>
        <v>42452</v>
      </c>
      <c r="F19" s="44">
        <f t="shared" si="5"/>
        <v>42511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1"/>
      <c r="AR19" s="1"/>
    </row>
    <row r="20" spans="1:44" ht="23.25">
      <c r="A20" s="50"/>
      <c r="B20" s="51" t="s">
        <v>43</v>
      </c>
      <c r="C20" s="52" t="s">
        <v>29</v>
      </c>
      <c r="D20" s="168">
        <v>1</v>
      </c>
      <c r="E20" s="53">
        <f>F17</f>
        <v>42541</v>
      </c>
      <c r="F20" s="54">
        <f t="shared" si="5"/>
        <v>42541</v>
      </c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 s="1"/>
      <c r="AR20" s="1"/>
    </row>
    <row r="21" spans="1:44" ht="12.75">
      <c r="A21" s="50"/>
      <c r="B21" s="55"/>
      <c r="C21" s="52" t="s">
        <v>30</v>
      </c>
      <c r="D21" s="169">
        <v>1</v>
      </c>
      <c r="E21" s="53">
        <f>F20</f>
        <v>42541</v>
      </c>
      <c r="F21" s="54">
        <f t="shared" si="5"/>
        <v>42541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 s="1"/>
      <c r="AR21" s="1"/>
    </row>
    <row r="22" spans="1:44" ht="13.5" customHeight="1">
      <c r="A22" s="40">
        <v>9</v>
      </c>
      <c r="B22" s="41"/>
      <c r="C22" s="42" t="s">
        <v>50</v>
      </c>
      <c r="D22" s="120">
        <v>120</v>
      </c>
      <c r="E22" s="43">
        <f>E7</f>
        <v>42423</v>
      </c>
      <c r="F22" s="44">
        <f t="shared" si="5"/>
        <v>42542</v>
      </c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 s="1"/>
      <c r="AR22" s="1"/>
    </row>
    <row r="23" spans="1:44" ht="12.75">
      <c r="A23" s="65"/>
      <c r="B23" s="66"/>
      <c r="C23" s="67" t="s">
        <v>33</v>
      </c>
      <c r="D23" s="68"/>
      <c r="E23" s="69"/>
      <c r="F23" s="70"/>
      <c r="G23" s="152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9"/>
      <c r="AQ23" s="1"/>
      <c r="AR23" s="1"/>
    </row>
    <row r="24" spans="1:44" ht="33.75" customHeight="1">
      <c r="A24" s="40">
        <v>10</v>
      </c>
      <c r="B24" s="26" t="s">
        <v>52</v>
      </c>
      <c r="C24" s="42" t="s">
        <v>51</v>
      </c>
      <c r="D24" s="121">
        <v>3</v>
      </c>
      <c r="E24" s="43">
        <f>F22</f>
        <v>42542</v>
      </c>
      <c r="F24" s="44">
        <f t="shared" si="5"/>
        <v>42544</v>
      </c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 s="1"/>
      <c r="AR24" s="1"/>
    </row>
    <row r="25" spans="1:44" ht="12.75">
      <c r="A25" s="40">
        <v>11</v>
      </c>
      <c r="B25" s="41"/>
      <c r="C25" s="71" t="s">
        <v>31</v>
      </c>
      <c r="D25" s="122">
        <v>30</v>
      </c>
      <c r="E25" s="43">
        <f>F24</f>
        <v>42544</v>
      </c>
      <c r="F25" s="44">
        <f t="shared" si="5"/>
        <v>42573</v>
      </c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 s="1"/>
      <c r="AR25" s="1"/>
    </row>
    <row r="26" spans="1:44" ht="12.75">
      <c r="A26" s="40">
        <v>12</v>
      </c>
      <c r="B26" s="26" t="s">
        <v>53</v>
      </c>
      <c r="C26" s="42" t="s">
        <v>5</v>
      </c>
      <c r="D26" s="64">
        <v>15</v>
      </c>
      <c r="E26" s="43">
        <f>F22</f>
        <v>42542</v>
      </c>
      <c r="F26" s="44">
        <f t="shared" si="5"/>
        <v>42556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 s="1"/>
      <c r="AR26" s="1"/>
    </row>
    <row r="27" spans="1:44" ht="12.75">
      <c r="A27" s="40">
        <v>13</v>
      </c>
      <c r="B27" s="26" t="s">
        <v>53</v>
      </c>
      <c r="C27" s="42" t="s">
        <v>32</v>
      </c>
      <c r="D27" s="64">
        <v>15</v>
      </c>
      <c r="E27" s="43">
        <f>F26</f>
        <v>42556</v>
      </c>
      <c r="F27" s="44">
        <f>IF(C27="","",IF($B$4="OUI",SERIE.JOUR.OUVRE(E27,IF(WEEKDAY(E27,2)&gt;=6,D27,D27-1)),E27+D27-1))</f>
        <v>42570</v>
      </c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 s="1"/>
      <c r="AR27" s="1"/>
    </row>
    <row r="28" spans="1:44" ht="23.25">
      <c r="A28" s="40">
        <v>14</v>
      </c>
      <c r="B28" s="41"/>
      <c r="C28" s="42" t="s">
        <v>54</v>
      </c>
      <c r="D28" s="64">
        <v>15</v>
      </c>
      <c r="E28" s="43">
        <f>F27</f>
        <v>42570</v>
      </c>
      <c r="F28" s="44">
        <f aca="true" t="shared" si="6" ref="F28:F35">IF(C28="","",IF($B$4="OUI",SERIE.JOUR.OUVRE(E28,IF(WEEKDAY(E28,2)&gt;=6,D28,D28-1)),E28+D28-1))</f>
        <v>42584</v>
      </c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 s="1"/>
      <c r="AR28" s="1"/>
    </row>
    <row r="29" spans="1:44" ht="12.75">
      <c r="A29" s="40">
        <v>15</v>
      </c>
      <c r="B29" s="41"/>
      <c r="C29" s="42" t="s">
        <v>55</v>
      </c>
      <c r="D29" s="56">
        <v>3</v>
      </c>
      <c r="E29" s="43">
        <f>F28</f>
        <v>42584</v>
      </c>
      <c r="F29" s="44">
        <f t="shared" si="6"/>
        <v>42586</v>
      </c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 s="1"/>
      <c r="AR29" s="1"/>
    </row>
    <row r="30" spans="1:44" ht="21.75" customHeight="1">
      <c r="A30" s="40">
        <v>16</v>
      </c>
      <c r="B30" s="26" t="s">
        <v>56</v>
      </c>
      <c r="C30" s="42" t="s">
        <v>6</v>
      </c>
      <c r="D30" s="56">
        <v>3</v>
      </c>
      <c r="E30" s="43">
        <f>F28</f>
        <v>42584</v>
      </c>
      <c r="F30" s="44">
        <f t="shared" si="6"/>
        <v>42586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1"/>
      <c r="AR30" s="1"/>
    </row>
    <row r="31" spans="1:44" ht="15.75" customHeight="1">
      <c r="A31" s="40">
        <v>17</v>
      </c>
      <c r="B31" s="41" t="s">
        <v>60</v>
      </c>
      <c r="C31" s="42" t="s">
        <v>59</v>
      </c>
      <c r="D31" s="64">
        <v>45</v>
      </c>
      <c r="E31" s="43">
        <f>E34</f>
        <v>42599</v>
      </c>
      <c r="F31" s="44">
        <f t="shared" si="6"/>
        <v>42643</v>
      </c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 s="1"/>
      <c r="AR31" s="1"/>
    </row>
    <row r="32" spans="1:44" ht="23.25" customHeight="1">
      <c r="A32" s="40">
        <v>18</v>
      </c>
      <c r="B32" s="26" t="s">
        <v>57</v>
      </c>
      <c r="C32" s="42" t="s">
        <v>58</v>
      </c>
      <c r="D32" s="56">
        <v>3</v>
      </c>
      <c r="E32" s="43">
        <f>F28</f>
        <v>42584</v>
      </c>
      <c r="F32" s="44">
        <f t="shared" si="6"/>
        <v>42586</v>
      </c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 s="1"/>
      <c r="AR32" s="1"/>
    </row>
    <row r="33" spans="1:44" ht="16.5" customHeight="1">
      <c r="A33" s="40">
        <v>19</v>
      </c>
      <c r="B33" s="26" t="s">
        <v>57</v>
      </c>
      <c r="C33" s="42" t="s">
        <v>59</v>
      </c>
      <c r="D33" s="64">
        <v>30</v>
      </c>
      <c r="E33" s="43">
        <f>F32</f>
        <v>42586</v>
      </c>
      <c r="F33" s="44">
        <f t="shared" si="6"/>
        <v>42615</v>
      </c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 s="1"/>
      <c r="AR33" s="1"/>
    </row>
    <row r="34" spans="1:44" ht="12.75">
      <c r="A34" s="40">
        <v>20</v>
      </c>
      <c r="B34" s="41" t="s">
        <v>61</v>
      </c>
      <c r="C34" s="42" t="s">
        <v>34</v>
      </c>
      <c r="D34" s="123">
        <v>30</v>
      </c>
      <c r="E34" s="166">
        <f>F28+15</f>
        <v>42599</v>
      </c>
      <c r="F34" s="44">
        <f t="shared" si="6"/>
        <v>42628</v>
      </c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 s="1"/>
      <c r="AR34" s="1"/>
    </row>
    <row r="35" spans="1:44" ht="12.75">
      <c r="A35" s="40">
        <v>21</v>
      </c>
      <c r="B35" s="41" t="s">
        <v>62</v>
      </c>
      <c r="C35" s="42" t="s">
        <v>35</v>
      </c>
      <c r="D35" s="64">
        <v>30</v>
      </c>
      <c r="E35" s="43">
        <f>F34</f>
        <v>42628</v>
      </c>
      <c r="F35" s="44">
        <f t="shared" si="6"/>
        <v>42657</v>
      </c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 s="1"/>
      <c r="AR35" s="1"/>
    </row>
    <row r="36" spans="1:44" ht="12.75">
      <c r="A36" s="72"/>
      <c r="B36" s="73"/>
      <c r="C36" s="74" t="s">
        <v>7</v>
      </c>
      <c r="D36" s="75"/>
      <c r="E36" s="76"/>
      <c r="F36" s="77"/>
      <c r="G36" s="147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9"/>
      <c r="AQ36" s="1"/>
      <c r="AR36" s="1"/>
    </row>
    <row r="37" spans="1:44" ht="18.75" customHeight="1">
      <c r="A37" s="40">
        <v>22</v>
      </c>
      <c r="B37" s="41" t="s">
        <v>64</v>
      </c>
      <c r="C37" s="71" t="s">
        <v>63</v>
      </c>
      <c r="D37" s="78">
        <v>45</v>
      </c>
      <c r="E37" s="43">
        <f>F35</f>
        <v>42657</v>
      </c>
      <c r="F37" s="44">
        <f t="shared" si="5"/>
        <v>42701</v>
      </c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 s="1"/>
      <c r="AR37" s="1"/>
    </row>
    <row r="38" spans="1:44" ht="15.75" customHeight="1">
      <c r="A38" s="40">
        <v>23</v>
      </c>
      <c r="B38" s="41"/>
      <c r="C38" s="42" t="s">
        <v>65</v>
      </c>
      <c r="D38" s="79">
        <v>45</v>
      </c>
      <c r="E38" s="166">
        <f>F37</f>
        <v>42701</v>
      </c>
      <c r="F38" s="167">
        <f t="shared" si="5"/>
        <v>42745</v>
      </c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 s="1"/>
      <c r="AR38" s="1"/>
    </row>
    <row r="39" spans="1:44" ht="17.25" customHeight="1">
      <c r="A39" s="40">
        <v>24</v>
      </c>
      <c r="B39" s="41"/>
      <c r="C39" s="42" t="s">
        <v>66</v>
      </c>
      <c r="D39" s="56">
        <v>90</v>
      </c>
      <c r="E39" s="43">
        <f>F35</f>
        <v>42657</v>
      </c>
      <c r="F39" s="44">
        <f t="shared" si="5"/>
        <v>42746</v>
      </c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 s="1"/>
      <c r="AR39" s="1"/>
    </row>
    <row r="40" spans="1:44" ht="18.75" customHeight="1">
      <c r="A40" s="80">
        <v>25</v>
      </c>
      <c r="B40" s="81" t="s">
        <v>68</v>
      </c>
      <c r="C40" s="82" t="s">
        <v>67</v>
      </c>
      <c r="D40" s="124">
        <v>1</v>
      </c>
      <c r="E40" s="83">
        <f>F39</f>
        <v>42746</v>
      </c>
      <c r="F40" s="84">
        <f t="shared" si="5"/>
        <v>42746</v>
      </c>
      <c r="G40" s="85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8"/>
      <c r="AQ40" s="1"/>
      <c r="AR40" s="1"/>
    </row>
    <row r="41" spans="1:44" ht="13.5" thickBo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1"/>
      <c r="AQ41" s="1"/>
      <c r="AR41" s="1"/>
    </row>
    <row r="42" spans="1:44" ht="12.75">
      <c r="A42" s="89"/>
      <c r="B42" s="92" t="s">
        <v>8</v>
      </c>
      <c r="C42" s="93" t="s">
        <v>17</v>
      </c>
      <c r="D42" s="137">
        <f>E7</f>
        <v>42423</v>
      </c>
      <c r="E42" s="138"/>
      <c r="F42" s="94"/>
      <c r="G42" s="139" t="s">
        <v>9</v>
      </c>
      <c r="H42" s="140"/>
      <c r="I42" s="141"/>
      <c r="J42" s="95"/>
      <c r="K42" s="133" t="s">
        <v>10</v>
      </c>
      <c r="L42" s="133"/>
      <c r="M42" s="133"/>
      <c r="N42" s="133"/>
      <c r="O42" s="133"/>
      <c r="P42" s="133"/>
      <c r="Q42" s="133"/>
      <c r="R42" s="93"/>
      <c r="S42" s="96"/>
      <c r="T42" s="128"/>
      <c r="U42" s="128"/>
      <c r="V42" s="162" t="s">
        <v>16</v>
      </c>
      <c r="W42" s="163"/>
      <c r="X42" s="163"/>
      <c r="Y42" s="163"/>
      <c r="Z42" s="153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5"/>
      <c r="AP42" s="91"/>
      <c r="AQ42" s="1"/>
      <c r="AR42" s="1"/>
    </row>
    <row r="43" spans="1:44" ht="12.75">
      <c r="A43" s="89"/>
      <c r="B43" s="89"/>
      <c r="C43" s="90" t="s">
        <v>18</v>
      </c>
      <c r="D43" s="129">
        <f>F40</f>
        <v>42746</v>
      </c>
      <c r="E43" s="130"/>
      <c r="F43" s="90"/>
      <c r="G43" s="89"/>
      <c r="H43" s="90"/>
      <c r="I43" s="90"/>
      <c r="J43" s="98"/>
      <c r="K43" s="128" t="s">
        <v>11</v>
      </c>
      <c r="L43" s="128"/>
      <c r="M43" s="128"/>
      <c r="N43" s="128"/>
      <c r="O43" s="128"/>
      <c r="P43" s="128"/>
      <c r="Q43" s="128"/>
      <c r="R43" s="90"/>
      <c r="S43" s="91"/>
      <c r="T43" s="128"/>
      <c r="U43" s="128"/>
      <c r="V43" s="99"/>
      <c r="W43" s="100"/>
      <c r="X43" s="100"/>
      <c r="Y43" s="100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7"/>
      <c r="AP43" s="91"/>
      <c r="AQ43" s="1"/>
      <c r="AR43" s="1"/>
    </row>
    <row r="44" spans="1:44" ht="12.75">
      <c r="A44" s="89"/>
      <c r="B44" s="89"/>
      <c r="C44" s="90" t="s">
        <v>69</v>
      </c>
      <c r="D44" s="131">
        <f>F39-E7</f>
        <v>323</v>
      </c>
      <c r="E44" s="132"/>
      <c r="F44" s="90"/>
      <c r="G44" s="89"/>
      <c r="H44" s="90"/>
      <c r="I44" s="90"/>
      <c r="J44" s="101"/>
      <c r="K44" s="97" t="s">
        <v>13</v>
      </c>
      <c r="L44" s="97"/>
      <c r="M44" s="97"/>
      <c r="N44" s="97"/>
      <c r="O44" s="97"/>
      <c r="P44" s="97"/>
      <c r="Q44" s="97"/>
      <c r="R44" s="90"/>
      <c r="S44" s="91"/>
      <c r="T44" s="128"/>
      <c r="U44" s="128"/>
      <c r="V44" s="99"/>
      <c r="W44" s="100"/>
      <c r="X44" s="100"/>
      <c r="Y44" s="100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7"/>
      <c r="AP44" s="91"/>
      <c r="AQ44" s="1"/>
      <c r="AR44" s="1"/>
    </row>
    <row r="45" spans="1:44" ht="12.75">
      <c r="A45" s="89"/>
      <c r="B45" s="89"/>
      <c r="C45" s="90"/>
      <c r="D45" s="90"/>
      <c r="E45" s="91"/>
      <c r="F45" s="90"/>
      <c r="G45" s="89"/>
      <c r="H45" s="90"/>
      <c r="I45" s="90"/>
      <c r="J45" s="102"/>
      <c r="K45" s="97" t="s">
        <v>14</v>
      </c>
      <c r="L45" s="97"/>
      <c r="M45" s="97"/>
      <c r="N45" s="97"/>
      <c r="O45" s="97"/>
      <c r="P45" s="97"/>
      <c r="Q45" s="97"/>
      <c r="R45" s="90"/>
      <c r="S45" s="91"/>
      <c r="T45" s="128"/>
      <c r="U45" s="128"/>
      <c r="V45" s="99"/>
      <c r="W45" s="100"/>
      <c r="X45" s="100"/>
      <c r="Y45" s="100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7"/>
      <c r="AP45" s="91"/>
      <c r="AQ45" s="1"/>
      <c r="AR45" s="1"/>
    </row>
    <row r="46" spans="1:44" ht="12.75">
      <c r="A46" s="89"/>
      <c r="B46" s="89"/>
      <c r="C46" s="90"/>
      <c r="D46" s="90"/>
      <c r="E46" s="91"/>
      <c r="F46" s="90"/>
      <c r="G46" s="89"/>
      <c r="H46" s="90"/>
      <c r="I46" s="90"/>
      <c r="J46" s="103"/>
      <c r="K46" s="97" t="s">
        <v>12</v>
      </c>
      <c r="L46" s="97"/>
      <c r="M46" s="97"/>
      <c r="N46" s="97"/>
      <c r="O46" s="97"/>
      <c r="P46" s="97"/>
      <c r="Q46" s="97"/>
      <c r="R46" s="104"/>
      <c r="S46" s="105"/>
      <c r="T46" s="128"/>
      <c r="U46" s="128"/>
      <c r="V46" s="164"/>
      <c r="W46" s="158"/>
      <c r="X46" s="158"/>
      <c r="Y46" s="106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9"/>
      <c r="AP46" s="91"/>
      <c r="AQ46" s="1"/>
      <c r="AR46" s="1"/>
    </row>
    <row r="47" spans="1:44" ht="12.75">
      <c r="A47" s="89"/>
      <c r="B47" s="89"/>
      <c r="C47" s="90"/>
      <c r="D47" s="90"/>
      <c r="E47" s="91"/>
      <c r="F47" s="90"/>
      <c r="G47" s="89"/>
      <c r="H47" s="90"/>
      <c r="I47" s="90"/>
      <c r="J47" s="107"/>
      <c r="K47" s="128" t="s">
        <v>15</v>
      </c>
      <c r="L47" s="128"/>
      <c r="M47" s="128"/>
      <c r="N47" s="128"/>
      <c r="O47" s="128"/>
      <c r="P47" s="128"/>
      <c r="Q47" s="128"/>
      <c r="R47" s="160"/>
      <c r="S47" s="161"/>
      <c r="T47" s="128"/>
      <c r="U47" s="128"/>
      <c r="V47" s="165" t="s">
        <v>22</v>
      </c>
      <c r="W47" s="160"/>
      <c r="X47" s="160"/>
      <c r="Y47" s="108"/>
      <c r="Z47" s="142" t="s">
        <v>36</v>
      </c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  <c r="AP47" s="91"/>
      <c r="AQ47" s="1"/>
      <c r="AR47" s="1"/>
    </row>
    <row r="48" spans="1:44" ht="13.5" thickBot="1">
      <c r="A48" s="89"/>
      <c r="B48" s="109"/>
      <c r="C48" s="110"/>
      <c r="D48" s="110"/>
      <c r="E48" s="111"/>
      <c r="F48" s="90"/>
      <c r="G48" s="109"/>
      <c r="H48" s="110"/>
      <c r="I48" s="110"/>
      <c r="J48" s="112" t="s">
        <v>20</v>
      </c>
      <c r="K48" s="127" t="s">
        <v>21</v>
      </c>
      <c r="L48" s="127"/>
      <c r="M48" s="127"/>
      <c r="N48" s="127"/>
      <c r="O48" s="127"/>
      <c r="P48" s="127"/>
      <c r="Q48" s="127"/>
      <c r="R48" s="113"/>
      <c r="S48" s="114"/>
      <c r="T48" s="128"/>
      <c r="U48" s="128"/>
      <c r="V48" s="115"/>
      <c r="W48" s="116"/>
      <c r="X48" s="116"/>
      <c r="Y48" s="116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6"/>
      <c r="AP48" s="91"/>
      <c r="AQ48" s="1"/>
      <c r="AR48" s="1"/>
    </row>
    <row r="49" spans="1:44" ht="13.5" thickBot="1">
      <c r="A49" s="109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1"/>
      <c r="AQ49" s="1"/>
      <c r="AR49" s="1"/>
    </row>
    <row r="50" spans="1:4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</sheetData>
  <sheetProtection password="C30D" sheet="1" objects="1" scenarios="1"/>
  <protectedRanges>
    <protectedRange sqref="D11 D12 D20 D21" name="Plage2"/>
    <protectedRange sqref="F5 E7 D13 D22 D24 D25 D34 E34 E38 F38 D40" name="Plage1"/>
  </protectedRanges>
  <mergeCells count="20">
    <mergeCell ref="Z47:AO48"/>
    <mergeCell ref="G36:AP36"/>
    <mergeCell ref="G8:AP8"/>
    <mergeCell ref="G15:AP15"/>
    <mergeCell ref="G23:AP23"/>
    <mergeCell ref="Z42:AO46"/>
    <mergeCell ref="K47:S47"/>
    <mergeCell ref="V42:Y42"/>
    <mergeCell ref="V46:X46"/>
    <mergeCell ref="V47:X47"/>
    <mergeCell ref="A1:C1"/>
    <mergeCell ref="K48:Q48"/>
    <mergeCell ref="T42:U48"/>
    <mergeCell ref="D43:E43"/>
    <mergeCell ref="D44:E44"/>
    <mergeCell ref="K42:Q42"/>
    <mergeCell ref="D1:AP1"/>
    <mergeCell ref="D42:E42"/>
    <mergeCell ref="G42:I42"/>
    <mergeCell ref="K43:Q43"/>
  </mergeCells>
  <conditionalFormatting sqref="G4">
    <cfRule type="cellIs" priority="1" dxfId="0" operator="lessThanOrEqual" stopIfTrue="1">
      <formula>(G$4=$F$4)</formula>
    </cfRule>
  </conditionalFormatting>
  <conditionalFormatting sqref="H7:AP7 H9:AP14 H16:AP22 H24:AP35 G7:G40 H37:AP40">
    <cfRule type="cellIs" priority="2" dxfId="1" operator="notEqual" stopIfTrue="1">
      <formula>AND(G$4&gt;=$E7,G$4&lt;=$F7,G$4&gt;=TODAY())</formula>
    </cfRule>
    <cfRule type="cellIs" priority="3" dxfId="2" operator="notEqual" stopIfTrue="1">
      <formula>AND(G$4&gt;=$E7,G$4&lt;=$F7)</formula>
    </cfRule>
  </conditionalFormatting>
  <conditionalFormatting sqref="F4">
    <cfRule type="expression" priority="4" dxfId="3" stopIfTrue="1">
      <formula>"(G$4=$F$4;$A2&lt;&gt;"""")"</formula>
    </cfRule>
  </conditionalFormatting>
  <conditionalFormatting sqref="G41:AP41">
    <cfRule type="cellIs" priority="5" dxfId="4" operator="notEqual" stopIfTrue="1">
      <formula>AND(G$4&gt;=$E41,G$4&lt;=$F41,G$4&gt;=TODAY())</formula>
    </cfRule>
    <cfRule type="cellIs" priority="6" dxfId="2" operator="notEqual" stopIfTrue="1">
      <formula>AND(G$4&gt;=$E41,G$4&lt;=$F41)</formula>
    </cfRule>
  </conditionalFormatting>
  <printOptions/>
  <pageMargins left="0.17" right="0.17" top="0.36" bottom="0.984251968503937" header="0.5118110236220472" footer="0.5118110236220472"/>
  <pageSetup horizontalDpi="600" verticalDpi="600" orientation="landscape" paperSize="6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PREFECTURE D'ILLE ET VILAINE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blondf</dc:creator>
  <cp:keywords/>
  <dc:description/>
  <cp:lastModifiedBy>blondf</cp:lastModifiedBy>
  <cp:lastPrinted>2016-02-10T12:53:42Z</cp:lastPrinted>
  <dcterms:created xsi:type="dcterms:W3CDTF">2015-12-15T13:06:43Z</dcterms:created>
  <dcterms:modified xsi:type="dcterms:W3CDTF">2016-02-26T10:56:34Z</dcterms:modified>
  <cp:category/>
  <cp:version/>
  <cp:contentType/>
  <cp:contentStatus/>
</cp:coreProperties>
</file>